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ABI\Desktop\"/>
    </mc:Choice>
  </mc:AlternateContent>
  <xr:revisionPtr revIDLastSave="0" documentId="13_ncr:1_{F8AB49A9-9E35-4385-8618-B8F18F10DFB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V7" sheetId="1" r:id="rId1"/>
    <sheet name="V6" sheetId="10" r:id="rId2"/>
  </sheets>
  <definedNames>
    <definedName name="_xlnm.Print_Area" localSheetId="0">'V7'!$A$1:$G$14</definedName>
  </definedNames>
  <calcPr calcId="181029"/>
  <fileRecoveryPr autoRecover="0"/>
</workbook>
</file>

<file path=xl/calcChain.xml><?xml version="1.0" encoding="utf-8"?>
<calcChain xmlns="http://schemas.openxmlformats.org/spreadsheetml/2006/main">
  <c r="E42" i="10" l="1"/>
  <c r="E43" i="10" s="1"/>
  <c r="C42" i="10"/>
  <c r="D41" i="10"/>
  <c r="D40" i="10"/>
  <c r="D39" i="10"/>
  <c r="D38" i="10"/>
  <c r="D37" i="10"/>
  <c r="D36" i="10"/>
  <c r="D35" i="10"/>
  <c r="D34" i="10"/>
  <c r="E27" i="10"/>
  <c r="E25" i="10"/>
  <c r="F24" i="10" s="1"/>
  <c r="E22" i="10"/>
  <c r="F21" i="10" s="1"/>
  <c r="F20" i="10"/>
  <c r="E14" i="10"/>
  <c r="F13" i="10"/>
  <c r="E18" i="10" s="1"/>
  <c r="E11" i="10"/>
  <c r="F10" i="10"/>
  <c r="F9" i="10"/>
  <c r="D5" i="10"/>
  <c r="G10" i="10" l="1"/>
  <c r="E29" i="10"/>
  <c r="G28" i="10" s="1"/>
  <c r="G17" i="10"/>
  <c r="G9" i="10"/>
  <c r="G38" i="10"/>
  <c r="G34" i="10"/>
  <c r="G35" i="10"/>
  <c r="G13" i="10"/>
  <c r="G20" i="10"/>
  <c r="G42" i="10"/>
  <c r="G21" i="10" l="1"/>
  <c r="E30" i="10"/>
  <c r="G24" i="10"/>
  <c r="F6" i="1" l="1"/>
  <c r="E14" i="1"/>
  <c r="G6" i="1" l="1"/>
  <c r="G13" i="1"/>
  <c r="G5" i="1"/>
  <c r="F9" i="1"/>
  <c r="G9" i="1" s="1"/>
</calcChain>
</file>

<file path=xl/sharedStrings.xml><?xml version="1.0" encoding="utf-8"?>
<sst xmlns="http://schemas.openxmlformats.org/spreadsheetml/2006/main" count="95" uniqueCount="45">
  <si>
    <t>VALOARE SDL COMPONENTA A</t>
  </si>
  <si>
    <t>Suprafata TERITORIU GAL</t>
  </si>
  <si>
    <t>Populație TERITORIU GAL</t>
  </si>
  <si>
    <t>PRIORITATE</t>
  </si>
  <si>
    <t>MĂSURA</t>
  </si>
  <si>
    <t>INTENSITATEA SPRIJINULUI</t>
  </si>
  <si>
    <t>TOTAL COMPONENTA A</t>
  </si>
  <si>
    <t>TOTAL COMPONENTA B</t>
  </si>
  <si>
    <t>CONTRIBUȚIA PUBLICĂ NERAMBURSABILĂ MĂSURĂ (FEADR + BUGET NAȚIONAL)
EURO</t>
  </si>
  <si>
    <t>CONTRIBUȚIA PUBLICĂ NERAMBURSABILĂ/PRIORITATE (FEADR + BUGET NAȚIONAL)
EURO</t>
  </si>
  <si>
    <t>VALOARE TOTALĂ COMPONENTA A (EURO)</t>
  </si>
  <si>
    <t>TOTAL GENERAL (COMPONENTA A+ COMPONENTA B)</t>
  </si>
  <si>
    <r>
      <t>COMPONENTA A</t>
    </r>
    <r>
      <rPr>
        <b/>
        <vertAlign val="superscript"/>
        <sz val="11"/>
        <color rgb="FF3F3F76"/>
        <rFont val="Trebuchet MS"/>
        <family val="2"/>
        <charset val="238"/>
      </rPr>
      <t>1</t>
    </r>
  </si>
  <si>
    <r>
      <t>VALOARE PROCENTUALĂ</t>
    </r>
    <r>
      <rPr>
        <b/>
        <vertAlign val="superscript"/>
        <sz val="11"/>
        <color rgb="FF3F3F76"/>
        <rFont val="Trebuchet MS"/>
        <family val="2"/>
        <charset val="238"/>
      </rPr>
      <t>4</t>
    </r>
    <r>
      <rPr>
        <b/>
        <sz val="11"/>
        <color rgb="FF3F3F76"/>
        <rFont val="Trebuchet MS"/>
        <family val="2"/>
        <charset val="238"/>
      </rPr>
      <t xml:space="preserve"> (%)</t>
    </r>
  </si>
  <si>
    <r>
      <t>Cheltuieli de funcționare și animare</t>
    </r>
    <r>
      <rPr>
        <b/>
        <vertAlign val="superscript"/>
        <sz val="11"/>
        <color rgb="FF3F3F76"/>
        <rFont val="Trebuchet MS"/>
        <family val="2"/>
        <charset val="238"/>
      </rPr>
      <t>3</t>
    </r>
  </si>
  <si>
    <r>
      <t>COMPONENTA B</t>
    </r>
    <r>
      <rPr>
        <b/>
        <vertAlign val="superscript"/>
        <sz val="11"/>
        <color rgb="FF3F3F76"/>
        <rFont val="Trebuchet MS"/>
        <family val="2"/>
        <charset val="238"/>
      </rPr>
      <t xml:space="preserve">2 </t>
    </r>
  </si>
  <si>
    <t>50%, 70%, 90%</t>
  </si>
  <si>
    <t>70%,  90%</t>
  </si>
  <si>
    <t>M01 - Acțiuni de informare si instruire în teritorilu GAL „Codrii Pașcanilor”(P1, DI 1A)</t>
  </si>
  <si>
    <t>M02 - Sprijin pentru ferme mici în teritorilu GAL „Codrii Pașcanilor”(P2, DI 2A)</t>
  </si>
  <si>
    <t>M03 - Investitii in modernizarea si dezvoltarea exploatațiilor agricole în teritorilu GAL „Codrii Pașcanilor”(P2, DI 2A)</t>
  </si>
  <si>
    <t>M04 - Sprijin pentru instalarea tinerilor fermieri în teritorilu GAL „Codrii Pașcanilor”(P2, DI 2B)</t>
  </si>
  <si>
    <t>M05 - Investitii pentru dezvoltarea sectorului non-agricol în teritorilu GAL „Codrii Pașcanilor”(P6, DI 6A)</t>
  </si>
  <si>
    <t>M06 - Investitii pentru dezvoltare rurala în teritorilu GAL „Codrii Pașcanilor”(P6, DI 6B)</t>
  </si>
  <si>
    <t>M07 - Investitii pentru stimularea incluziunii sociale a rromilor în teritorilu GAL „Codrii Pașcanilor”(P6, DI 6B)</t>
  </si>
  <si>
    <t>M08 - Sustinerea activitatilor cu caracter social în teritoriul GAL „Codrii Pașcanilor”(P6, DI 6B)</t>
  </si>
  <si>
    <t>90%,100%</t>
  </si>
  <si>
    <t xml:space="preserve">Aprobat,
Presedinte
G.A.L. “Codrii Pascanilor”
</t>
  </si>
  <si>
    <t>Componenta A+B</t>
  </si>
  <si>
    <t xml:space="preserve">TOTAL GENERAL </t>
  </si>
  <si>
    <t xml:space="preserve">COMPONENTA A+B </t>
  </si>
  <si>
    <t>M07 - Investitii pentru stimularea incluziunii sociale a minoritatilor în teritoriul GAL „Codrii Pașcanilor”(P6, DI 6B)</t>
  </si>
  <si>
    <t>M06 - Investitii pentru dezvoltare rurala în teritoriul GAL „Codrii Pașcanilor”(P6, DI 6B)</t>
  </si>
  <si>
    <t>M05 - Investitii pentru dezvoltarea sectorului non-agricol în teritoriul GAL „Codrii Pașcanilor”(P6, DI 6A)</t>
  </si>
  <si>
    <t>M01 - Acțiuni de informare si instruire în teritoriul GAL „Codrii Pașcanilor”(P1, DI 1A)</t>
  </si>
  <si>
    <t>M02 - Sprijin pentru ferme mici în teritoriul GAL „Codrii Pașcanilor”(P2, DI 2A)</t>
  </si>
  <si>
    <t>M03 - Investitii in modernizarea si dezvoltarea exploatațiilor agricole în teritoriul GAL „Codrii Pașcanilor”(P2, DI 2A)</t>
  </si>
  <si>
    <t>M04 - Sprijin pentru instalarea tinerilor fermieri în teritoriul GAL „Codrii Pașcanilor”(P2, DI 2B)</t>
  </si>
  <si>
    <t>Cheltuieli de funcționare și animare</t>
  </si>
  <si>
    <t>70%, 90%</t>
  </si>
  <si>
    <t>90%, 100%</t>
  </si>
  <si>
    <t>ASOCIATIA GAL „Codrii Pașcanilor”</t>
  </si>
  <si>
    <r>
      <t>VALOARE PROCENTUALĂ</t>
    </r>
    <r>
      <rPr>
        <b/>
        <vertAlign val="superscript"/>
        <sz val="10"/>
        <color rgb="FF3F3F76"/>
        <rFont val="Trebuchet MS"/>
        <family val="2"/>
      </rPr>
      <t>4</t>
    </r>
    <r>
      <rPr>
        <b/>
        <sz val="10"/>
        <color rgb="FF3F3F76"/>
        <rFont val="Trebuchet MS"/>
        <family val="2"/>
      </rPr>
      <t xml:space="preserve"> (%)</t>
    </r>
  </si>
  <si>
    <r>
      <t>Anexa 4 - Planul de finantare V7 - Modif SDL7 (</t>
    </r>
    <r>
      <rPr>
        <b/>
        <sz val="16"/>
        <color rgb="FFFF0000"/>
        <rFont val="Trebuchet MS"/>
        <family val="2"/>
      </rPr>
      <t xml:space="preserve"> PROPUS )</t>
    </r>
  </si>
  <si>
    <t xml:space="preserve">Anexa 4 - Planul de finantare V6 - Modif SDL 6 (ACTUAL)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</si>
</sst>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-* #,##0.00\ _l_e_i_-;\-* #,##0.00\ _l_e_i_-;_-* &quot;-&quot;??\ _l_e_i_-;_-@_-"/>
    <numFmt numFmtId="165" formatCode="_(* #,##0.00_);_(* \(#,##0.00\);_(* &quot;-&quot;??_);_(@_)"/>
    <numFmt numFmtId="166" formatCode="_-* #,##0.00\ _R_O_N_-;\-* #,##0.00\ _R_O_N_-;_-* &quot;-&quot;??\ _R_O_N_-;_-@_-"/>
    <numFmt numFmtId="167" formatCode="#,##0.00_ ;\-#,##0.00\ "/>
  </numFmts>
  <fonts count="43" x14ac:knownFonts="1">
    <font>
      <sz val="11"/>
      <color theme="1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Trebuchet MS"/>
      <family val="2"/>
      <charset val="238"/>
    </font>
    <font>
      <b/>
      <vertAlign val="superscript"/>
      <sz val="11"/>
      <color theme="3"/>
      <name val="Trebuchet MS"/>
      <family val="2"/>
      <charset val="238"/>
    </font>
    <font>
      <b/>
      <sz val="11"/>
      <color theme="3"/>
      <name val="Trebuchet MS"/>
      <family val="2"/>
      <charset val="238"/>
    </font>
    <font>
      <b/>
      <sz val="11"/>
      <color theme="1"/>
      <name val="Trebuchet MS"/>
      <family val="2"/>
      <charset val="238"/>
    </font>
    <font>
      <b/>
      <sz val="11"/>
      <color rgb="FF3F3F76"/>
      <name val="Trebuchet MS"/>
      <family val="2"/>
      <charset val="238"/>
    </font>
    <font>
      <b/>
      <vertAlign val="superscript"/>
      <sz val="11"/>
      <color rgb="FF3F3F76"/>
      <name val="Trebuchet MS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9"/>
      <color rgb="FF3F3F76"/>
      <name val="Trebuchet MS"/>
      <family val="2"/>
    </font>
    <font>
      <b/>
      <sz val="11"/>
      <color rgb="FFFF0000"/>
      <name val="Trebuchet MS"/>
      <family val="2"/>
      <charset val="238"/>
    </font>
    <font>
      <b/>
      <sz val="18"/>
      <color rgb="FF3F3F76"/>
      <name val="Trebuchet MS"/>
      <family val="2"/>
      <charset val="238"/>
    </font>
    <font>
      <b/>
      <sz val="11"/>
      <color theme="4" tint="-0.499984740745262"/>
      <name val="Trebuchet MS"/>
      <family val="2"/>
    </font>
    <font>
      <b/>
      <sz val="12"/>
      <color theme="1"/>
      <name val="Trebuchet MS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2"/>
      <color rgb="FFFF0000"/>
      <name val="Trebuchet MS"/>
      <family val="2"/>
      <charset val="238"/>
    </font>
    <font>
      <b/>
      <sz val="11"/>
      <color theme="3" tint="-0.499984740745262"/>
      <name val="Trebuchet MS"/>
      <family val="2"/>
    </font>
    <font>
      <b/>
      <sz val="12"/>
      <color theme="4" tint="-0.499984740745262"/>
      <name val="Trebuchet MS"/>
      <family val="2"/>
    </font>
    <font>
      <sz val="12"/>
      <color rgb="FF3F3F76"/>
      <name val="Trebuchet MS"/>
      <family val="2"/>
      <charset val="238"/>
    </font>
    <font>
      <b/>
      <sz val="11"/>
      <color theme="1"/>
      <name val="Trebuchet MS"/>
      <family val="2"/>
    </font>
    <font>
      <sz val="11"/>
      <color rgb="FFFF0000"/>
      <name val="Calibri"/>
      <family val="2"/>
      <charset val="238"/>
      <scheme val="minor"/>
    </font>
    <font>
      <b/>
      <sz val="11"/>
      <color rgb="FFFF0000"/>
      <name val="Trebuchet MS"/>
      <family val="2"/>
    </font>
    <font>
      <b/>
      <sz val="16"/>
      <color rgb="FF3F3F76"/>
      <name val="Trebuchet MS"/>
      <family val="2"/>
    </font>
    <font>
      <b/>
      <sz val="16"/>
      <color rgb="FFFF0000"/>
      <name val="Trebuchet MS"/>
      <family val="2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0"/>
      <color theme="1"/>
      <name val="Trebuchet MS"/>
      <family val="2"/>
    </font>
    <font>
      <b/>
      <sz val="10"/>
      <color theme="3" tint="-0.499984740745262"/>
      <name val="Trebuchet MS"/>
      <family val="2"/>
    </font>
    <font>
      <b/>
      <sz val="11"/>
      <name val="Trebuchet MS"/>
      <family val="2"/>
    </font>
    <font>
      <b/>
      <sz val="11"/>
      <color rgb="FFC00000"/>
      <name val="Trebuchet MS"/>
      <family val="2"/>
    </font>
    <font>
      <b/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1"/>
      <color rgb="FF00B05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b/>
      <sz val="12"/>
      <color rgb="FF3F3F76"/>
      <name val="Trebuchet MS"/>
      <family val="2"/>
      <charset val="238"/>
    </font>
    <font>
      <b/>
      <sz val="12"/>
      <color rgb="FFFF0000"/>
      <name val="Trebuchet MS"/>
      <family val="2"/>
    </font>
    <font>
      <b/>
      <sz val="16"/>
      <color theme="1"/>
      <name val="Trebuchet MS"/>
      <family val="2"/>
    </font>
    <font>
      <b/>
      <sz val="10"/>
      <color rgb="FF3F3F76"/>
      <name val="Trebuchet MS"/>
      <family val="2"/>
    </font>
    <font>
      <b/>
      <vertAlign val="superscript"/>
      <sz val="10"/>
      <color rgb="FF3F3F76"/>
      <name val="Trebuchet MS"/>
      <family val="2"/>
    </font>
    <font>
      <b/>
      <sz val="10"/>
      <color theme="4" tint="-0.499984740745262"/>
      <name val="Trebuchet MS"/>
      <family val="2"/>
    </font>
    <font>
      <b/>
      <sz val="10"/>
      <name val="Trebuchet MS"/>
      <family val="2"/>
      <charset val="238"/>
    </font>
    <font>
      <b/>
      <sz val="10"/>
      <name val="Trebuchet MS"/>
      <family val="2"/>
    </font>
  </fonts>
  <fills count="8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BCF1AD"/>
        <bgColor indexed="64"/>
      </patternFill>
    </fill>
    <fill>
      <patternFill patternType="solid">
        <fgColor rgb="FFFBCDEE"/>
        <bgColor indexed="64"/>
      </patternFill>
    </fill>
    <fill>
      <patternFill patternType="solid">
        <fgColor theme="9" tint="0.39997558519241921"/>
        <bgColor indexed="64"/>
      </patternFill>
    </fill>
  </fills>
  <borders count="36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 style="medium">
        <color theme="7" tint="-0.249977111117893"/>
      </left>
      <right style="thin">
        <color rgb="FF7F7F7F"/>
      </right>
      <top style="medium">
        <color theme="7" tint="-0.249977111117893"/>
      </top>
      <bottom/>
      <diagonal/>
    </border>
    <border>
      <left style="thin">
        <color rgb="FF7F7F7F"/>
      </left>
      <right style="thin">
        <color rgb="FF7F7F7F"/>
      </right>
      <top style="medium">
        <color theme="7" tint="-0.249977111117893"/>
      </top>
      <bottom style="thin">
        <color rgb="FF7F7F7F"/>
      </bottom>
      <diagonal/>
    </border>
    <border>
      <left style="thin">
        <color rgb="FF7F7F7F"/>
      </left>
      <right style="medium">
        <color theme="7" tint="-0.249977111117893"/>
      </right>
      <top style="medium">
        <color theme="7" tint="-0.249977111117893"/>
      </top>
      <bottom style="thin">
        <color rgb="FF7F7F7F"/>
      </bottom>
      <diagonal/>
    </border>
    <border>
      <left style="medium">
        <color theme="7" tint="-0.249977111117893"/>
      </left>
      <right style="thin">
        <color rgb="FF7F7F7F"/>
      </right>
      <top/>
      <bottom/>
      <diagonal/>
    </border>
    <border>
      <left style="thin">
        <color rgb="FF7F7F7F"/>
      </left>
      <right style="medium">
        <color theme="7" tint="-0.249977111117893"/>
      </right>
      <top style="thin">
        <color rgb="FF7F7F7F"/>
      </top>
      <bottom/>
      <diagonal/>
    </border>
    <border>
      <left style="thin">
        <color rgb="FF7F7F7F"/>
      </left>
      <right style="medium">
        <color theme="7" tint="-0.249977111117893"/>
      </right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7" tint="-0.249977111117893"/>
      </right>
      <top style="thin">
        <color rgb="FF7F7F7F"/>
      </top>
      <bottom style="thin">
        <color rgb="FF7F7F7F"/>
      </bottom>
      <diagonal/>
    </border>
    <border>
      <left style="medium">
        <color theme="7" tint="-0.249977111117893"/>
      </left>
      <right style="thin">
        <color rgb="FF7F7F7F"/>
      </right>
      <top/>
      <bottom style="medium">
        <color theme="7" tint="-0.249977111117893"/>
      </bottom>
      <diagonal/>
    </border>
    <border>
      <left style="thin">
        <color rgb="FF7F7F7F"/>
      </left>
      <right/>
      <top style="thin">
        <color rgb="FF7F7F7F"/>
      </top>
      <bottom style="medium">
        <color theme="7" tint="-0.249977111117893"/>
      </bottom>
      <diagonal/>
    </border>
    <border>
      <left/>
      <right/>
      <top style="thin">
        <color rgb="FF7F7F7F"/>
      </top>
      <bottom style="medium">
        <color theme="7" tint="-0.249977111117893"/>
      </bottom>
      <diagonal/>
    </border>
    <border>
      <left/>
      <right style="thin">
        <color rgb="FF7F7F7F"/>
      </right>
      <top style="thin">
        <color rgb="FF7F7F7F"/>
      </top>
      <bottom style="medium">
        <color theme="7" tint="-0.249977111117893"/>
      </bottom>
      <diagonal/>
    </border>
    <border>
      <left/>
      <right style="medium">
        <color theme="7" tint="-0.249977111117893"/>
      </right>
      <top style="thin">
        <color rgb="FF7F7F7F"/>
      </top>
      <bottom style="medium">
        <color theme="7" tint="-0.249977111117893"/>
      </bottom>
      <diagonal/>
    </border>
    <border>
      <left style="thin">
        <color rgb="FF7F7F7F"/>
      </left>
      <right/>
      <top style="thin">
        <color rgb="FF7F7F7F"/>
      </top>
      <bottom style="thin">
        <color indexed="64"/>
      </bottom>
      <diagonal/>
    </border>
    <border>
      <left/>
      <right/>
      <top style="thin">
        <color rgb="FF7F7F7F"/>
      </top>
      <bottom style="thin">
        <color indexed="64"/>
      </bottom>
      <diagonal/>
    </border>
    <border>
      <left/>
      <right style="thin">
        <color rgb="FF7F7F7F"/>
      </right>
      <top style="thin">
        <color rgb="FF7F7F7F"/>
      </top>
      <bottom style="thin">
        <color indexed="64"/>
      </bottom>
      <diagonal/>
    </border>
    <border>
      <left/>
      <right style="medium">
        <color theme="7" tint="-0.249977111117893"/>
      </right>
      <top style="thin">
        <color rgb="FF7F7F7F"/>
      </top>
      <bottom style="thin">
        <color indexed="64"/>
      </bottom>
      <diagonal/>
    </border>
    <border>
      <left style="medium">
        <color theme="7" tint="-0.249977111117893"/>
      </left>
      <right/>
      <top style="thin">
        <color indexed="64"/>
      </top>
      <bottom style="medium">
        <color theme="7" tint="-0.249977111117893"/>
      </bottom>
      <diagonal/>
    </border>
    <border>
      <left/>
      <right/>
      <top style="thin">
        <color indexed="64"/>
      </top>
      <bottom style="medium">
        <color theme="7" tint="-0.249977111117893"/>
      </bottom>
      <diagonal/>
    </border>
    <border>
      <left/>
      <right style="thin">
        <color indexed="64"/>
      </right>
      <top style="thin">
        <color indexed="64"/>
      </top>
      <bottom style="medium">
        <color theme="7" tint="-0.249977111117893"/>
      </bottom>
      <diagonal/>
    </border>
    <border>
      <left style="thin">
        <color indexed="64"/>
      </left>
      <right/>
      <top style="thin">
        <color indexed="64"/>
      </top>
      <bottom style="medium">
        <color theme="7" tint="-0.249977111117893"/>
      </bottom>
      <diagonal/>
    </border>
    <border>
      <left/>
      <right style="medium">
        <color theme="7" tint="-0.249977111117893"/>
      </right>
      <top style="thin">
        <color indexed="64"/>
      </top>
      <bottom style="medium">
        <color theme="7" tint="-0.249977111117893"/>
      </bottom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medium">
        <color theme="7" tint="-0.249977111117893"/>
      </right>
      <top/>
      <bottom/>
      <diagonal/>
    </border>
    <border>
      <left style="thin">
        <color rgb="FF7F7F7F"/>
      </left>
      <right style="thin">
        <color rgb="FF7F7F7F"/>
      </right>
      <top style="medium">
        <color theme="7" tint="-0.249977111117893"/>
      </top>
      <bottom/>
      <diagonal/>
    </border>
    <border>
      <left style="thin">
        <color rgb="FF7F7F7F"/>
      </left>
      <right style="medium">
        <color theme="7" tint="-0.249977111117893"/>
      </right>
      <top style="medium">
        <color theme="7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/>
      <top style="thin">
        <color rgb="FF7F7F7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7F7F7F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166" fontId="9" fillId="0" borderId="0" applyFont="0" applyFill="0" applyBorder="0" applyAlignment="0" applyProtection="0"/>
  </cellStyleXfs>
  <cellXfs count="164">
    <xf numFmtId="0" fontId="0" fillId="0" borderId="0" xfId="0"/>
    <xf numFmtId="0" fontId="2" fillId="0" borderId="0" xfId="0" applyFont="1"/>
    <xf numFmtId="0" fontId="4" fillId="0" borderId="0" xfId="0" applyFont="1" applyAlignment="1">
      <alignment vertical="center"/>
    </xf>
    <xf numFmtId="0" fontId="5" fillId="0" borderId="0" xfId="0" applyFont="1"/>
    <xf numFmtId="0" fontId="7" fillId="2" borderId="5" xfId="1" applyFont="1" applyBorder="1" applyAlignment="1">
      <alignment horizontal="center" vertical="center" wrapText="1"/>
    </xf>
    <xf numFmtId="0" fontId="7" fillId="2" borderId="6" xfId="1" applyFont="1" applyBorder="1" applyAlignment="1">
      <alignment horizontal="center" vertical="center" wrapText="1"/>
    </xf>
    <xf numFmtId="9" fontId="7" fillId="3" borderId="2" xfId="1" applyNumberFormat="1" applyFont="1" applyFill="1" applyBorder="1" applyAlignment="1">
      <alignment horizontal="right" vertical="center" wrapText="1"/>
    </xf>
    <xf numFmtId="4" fontId="7" fillId="3" borderId="1" xfId="1" applyNumberFormat="1" applyFont="1" applyFill="1" applyAlignment="1">
      <alignment horizontal="center" vertical="center" wrapText="1"/>
    </xf>
    <xf numFmtId="0" fontId="7" fillId="2" borderId="1" xfId="1" applyFont="1" applyAlignment="1">
      <alignment horizontal="center" vertical="center" wrapText="1"/>
    </xf>
    <xf numFmtId="0" fontId="7" fillId="4" borderId="10" xfId="1" applyFont="1" applyFill="1" applyBorder="1" applyAlignment="1">
      <alignment horizontal="center" vertical="center" wrapText="1"/>
    </xf>
    <xf numFmtId="10" fontId="7" fillId="4" borderId="12" xfId="1" applyNumberFormat="1" applyFont="1" applyFill="1" applyBorder="1" applyAlignment="1">
      <alignment horizontal="center" vertical="center" wrapText="1"/>
    </xf>
    <xf numFmtId="4" fontId="7" fillId="3" borderId="1" xfId="1" applyNumberFormat="1" applyFont="1" applyFill="1" applyAlignment="1">
      <alignment horizontal="right" vertical="center" wrapText="1"/>
    </xf>
    <xf numFmtId="0" fontId="10" fillId="0" borderId="0" xfId="0" applyFont="1" applyAlignment="1">
      <alignment horizontal="center" vertical="center"/>
    </xf>
    <xf numFmtId="0" fontId="0" fillId="0" borderId="0" xfId="0" applyBorder="1"/>
    <xf numFmtId="4" fontId="11" fillId="3" borderId="1" xfId="1" applyNumberFormat="1" applyFont="1" applyFill="1" applyAlignment="1">
      <alignment horizontal="right" vertical="center" wrapText="1"/>
    </xf>
    <xf numFmtId="4" fontId="11" fillId="3" borderId="1" xfId="1" applyNumberFormat="1" applyFont="1" applyFill="1" applyAlignment="1">
      <alignment vertical="center" wrapText="1"/>
    </xf>
    <xf numFmtId="0" fontId="12" fillId="0" borderId="0" xfId="1" applyFont="1" applyFill="1" applyBorder="1" applyAlignment="1">
      <alignment horizontal="center" wrapText="1"/>
    </xf>
    <xf numFmtId="9" fontId="13" fillId="0" borderId="31" xfId="1" applyNumberFormat="1" applyFont="1" applyFill="1" applyBorder="1" applyAlignment="1">
      <alignment horizontal="center" vertical="center" wrapText="1"/>
    </xf>
    <xf numFmtId="0" fontId="7" fillId="3" borderId="31" xfId="1" applyFont="1" applyFill="1" applyBorder="1" applyAlignment="1">
      <alignment wrapText="1"/>
    </xf>
    <xf numFmtId="0" fontId="13" fillId="0" borderId="31" xfId="0" applyFont="1" applyBorder="1"/>
    <xf numFmtId="0" fontId="13" fillId="0" borderId="31" xfId="0" applyFont="1" applyBorder="1" applyAlignment="1">
      <alignment horizontal="center"/>
    </xf>
    <xf numFmtId="10" fontId="13" fillId="0" borderId="31" xfId="0" applyNumberFormat="1" applyFont="1" applyBorder="1" applyAlignment="1">
      <alignment horizontal="center"/>
    </xf>
    <xf numFmtId="0" fontId="14" fillId="0" borderId="0" xfId="0" applyFont="1"/>
    <xf numFmtId="0" fontId="15" fillId="0" borderId="0" xfId="0" applyFont="1"/>
    <xf numFmtId="0" fontId="16" fillId="0" borderId="0" xfId="0" applyFont="1"/>
    <xf numFmtId="4" fontId="13" fillId="0" borderId="31" xfId="0" applyNumberFormat="1" applyFont="1" applyBorder="1" applyAlignment="1">
      <alignment horizontal="right" vertical="center" wrapText="1"/>
    </xf>
    <xf numFmtId="0" fontId="19" fillId="0" borderId="0" xfId="1" applyFont="1" applyFill="1" applyBorder="1" applyAlignment="1">
      <alignment horizontal="center" wrapText="1"/>
    </xf>
    <xf numFmtId="165" fontId="20" fillId="0" borderId="31" xfId="0" applyNumberFormat="1" applyFont="1" applyBorder="1" applyAlignment="1">
      <alignment horizontal="center" vertical="center" wrapText="1"/>
    </xf>
    <xf numFmtId="165" fontId="22" fillId="0" borderId="31" xfId="0" applyNumberFormat="1" applyFont="1" applyBorder="1" applyAlignment="1">
      <alignment horizontal="center" vertical="center" wrapText="1"/>
    </xf>
    <xf numFmtId="0" fontId="23" fillId="0" borderId="0" xfId="1" applyFont="1" applyFill="1" applyBorder="1" applyAlignment="1">
      <alignment vertical="center"/>
    </xf>
    <xf numFmtId="4" fontId="20" fillId="0" borderId="31" xfId="0" applyNumberFormat="1" applyFont="1" applyBorder="1" applyAlignment="1">
      <alignment horizontal="right" vertical="center" wrapText="1"/>
    </xf>
    <xf numFmtId="167" fontId="0" fillId="0" borderId="0" xfId="0" applyNumberFormat="1"/>
    <xf numFmtId="0" fontId="25" fillId="0" borderId="0" xfId="0" applyFont="1"/>
    <xf numFmtId="0" fontId="26" fillId="0" borderId="0" xfId="0" applyFont="1"/>
    <xf numFmtId="165" fontId="27" fillId="0" borderId="31" xfId="0" applyNumberFormat="1" applyFont="1" applyBorder="1" applyAlignment="1">
      <alignment horizontal="center" vertical="center" wrapText="1"/>
    </xf>
    <xf numFmtId="165" fontId="27" fillId="0" borderId="33" xfId="0" applyNumberFormat="1" applyFont="1" applyBorder="1" applyAlignment="1">
      <alignment horizontal="center" vertical="center" wrapText="1"/>
    </xf>
    <xf numFmtId="4" fontId="2" fillId="0" borderId="0" xfId="0" applyNumberFormat="1" applyFont="1"/>
    <xf numFmtId="165" fontId="0" fillId="0" borderId="0" xfId="0" applyNumberFormat="1"/>
    <xf numFmtId="43" fontId="5" fillId="0" borderId="0" xfId="0" applyNumberFormat="1" applyFont="1"/>
    <xf numFmtId="0" fontId="7" fillId="3" borderId="1" xfId="1" applyFont="1" applyFill="1" applyAlignment="1">
      <alignment wrapText="1"/>
    </xf>
    <xf numFmtId="9" fontId="7" fillId="3" borderId="1" xfId="1" applyNumberFormat="1" applyFont="1" applyFill="1" applyAlignment="1">
      <alignment horizontal="right" vertical="center" wrapText="1"/>
    </xf>
    <xf numFmtId="0" fontId="7" fillId="3" borderId="1" xfId="1" applyFont="1" applyFill="1" applyAlignment="1">
      <alignment horizontal="right" vertical="center" wrapText="1"/>
    </xf>
    <xf numFmtId="166" fontId="7" fillId="3" borderId="1" xfId="2" applyFont="1" applyFill="1" applyBorder="1" applyAlignment="1">
      <alignment horizontal="right" vertical="center" wrapText="1"/>
    </xf>
    <xf numFmtId="166" fontId="11" fillId="3" borderId="1" xfId="2" applyFont="1" applyFill="1" applyBorder="1" applyAlignment="1">
      <alignment horizontal="right" vertical="center" wrapText="1"/>
    </xf>
    <xf numFmtId="0" fontId="6" fillId="0" borderId="0" xfId="0" applyFont="1" applyAlignment="1"/>
    <xf numFmtId="0" fontId="0" fillId="0" borderId="0" xfId="0" applyAlignment="1"/>
    <xf numFmtId="0" fontId="7" fillId="2" borderId="1" xfId="1" applyFont="1" applyAlignment="1">
      <alignment horizontal="center" wrapText="1"/>
    </xf>
    <xf numFmtId="0" fontId="3" fillId="0" borderId="0" xfId="0" applyFont="1" applyAlignment="1"/>
    <xf numFmtId="3" fontId="7" fillId="3" borderId="1" xfId="1" applyNumberFormat="1" applyFont="1" applyFill="1" applyAlignment="1">
      <alignment horizontal="center" wrapText="1"/>
    </xf>
    <xf numFmtId="0" fontId="7" fillId="3" borderId="2" xfId="1" applyFont="1" applyFill="1" applyBorder="1" applyAlignment="1">
      <alignment horizontal="left" wrapText="1"/>
    </xf>
    <xf numFmtId="0" fontId="7" fillId="3" borderId="1" xfId="1" applyFont="1" applyFill="1" applyAlignment="1">
      <alignment horizontal="left" wrapText="1"/>
    </xf>
    <xf numFmtId="0" fontId="13" fillId="0" borderId="31" xfId="0" applyFont="1" applyBorder="1" applyAlignment="1"/>
    <xf numFmtId="0" fontId="0" fillId="0" borderId="0" xfId="0" applyAlignment="1">
      <alignment vertical="center"/>
    </xf>
    <xf numFmtId="165" fontId="29" fillId="0" borderId="31" xfId="0" applyNumberFormat="1" applyFont="1" applyBorder="1" applyAlignment="1">
      <alignment horizontal="center" vertical="center" wrapText="1"/>
    </xf>
    <xf numFmtId="0" fontId="31" fillId="0" borderId="0" xfId="0" applyFont="1"/>
    <xf numFmtId="0" fontId="32" fillId="0" borderId="0" xfId="0" applyFont="1" applyAlignment="1">
      <alignment horizontal="center" vertical="center"/>
    </xf>
    <xf numFmtId="0" fontId="21" fillId="3" borderId="0" xfId="0" applyFont="1" applyFill="1" applyBorder="1"/>
    <xf numFmtId="0" fontId="5" fillId="0" borderId="0" xfId="0" applyFont="1" applyBorder="1"/>
    <xf numFmtId="9" fontId="5" fillId="0" borderId="0" xfId="0" applyNumberFormat="1" applyFont="1"/>
    <xf numFmtId="4" fontId="33" fillId="0" borderId="0" xfId="0" applyNumberFormat="1" applyFont="1"/>
    <xf numFmtId="4" fontId="34" fillId="0" borderId="0" xfId="0" applyNumberFormat="1" applyFont="1"/>
    <xf numFmtId="0" fontId="6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3" fontId="7" fillId="3" borderId="1" xfId="1" applyNumberFormat="1" applyFont="1" applyFill="1" applyAlignment="1">
      <alignment vertical="center" wrapText="1"/>
    </xf>
    <xf numFmtId="0" fontId="10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3" fillId="0" borderId="31" xfId="0" applyFont="1" applyBorder="1" applyAlignment="1">
      <alignment horizontal="center" vertical="center"/>
    </xf>
    <xf numFmtId="10" fontId="13" fillId="0" borderId="31" xfId="0" applyNumberFormat="1" applyFont="1" applyBorder="1" applyAlignment="1">
      <alignment horizontal="center" vertical="center"/>
    </xf>
    <xf numFmtId="0" fontId="9" fillId="7" borderId="0" xfId="0" applyFont="1" applyFill="1" applyAlignment="1">
      <alignment vertical="center"/>
    </xf>
    <xf numFmtId="0" fontId="9" fillId="0" borderId="31" xfId="0" applyFont="1" applyBorder="1" applyAlignment="1">
      <alignment vertical="center"/>
    </xf>
    <xf numFmtId="0" fontId="15" fillId="0" borderId="0" xfId="0" applyFont="1" applyAlignment="1">
      <alignment vertical="center"/>
    </xf>
    <xf numFmtId="165" fontId="18" fillId="0" borderId="0" xfId="0" applyNumberFormat="1" applyFont="1" applyAlignment="1">
      <alignment vertical="center"/>
    </xf>
    <xf numFmtId="0" fontId="14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9" fontId="17" fillId="0" borderId="31" xfId="1" applyNumberFormat="1" applyFont="1" applyFill="1" applyBorder="1" applyAlignment="1">
      <alignment horizontal="center" vertical="center" wrapText="1"/>
    </xf>
    <xf numFmtId="0" fontId="2" fillId="0" borderId="31" xfId="0" applyFont="1" applyBorder="1"/>
    <xf numFmtId="0" fontId="35" fillId="0" borderId="0" xfId="1" applyFont="1" applyFill="1" applyBorder="1" applyAlignment="1">
      <alignment horizontal="center" wrapText="1"/>
    </xf>
    <xf numFmtId="0" fontId="31" fillId="0" borderId="0" xfId="0" applyFont="1" applyBorder="1"/>
    <xf numFmtId="0" fontId="2" fillId="0" borderId="0" xfId="0" applyFont="1" applyBorder="1"/>
    <xf numFmtId="0" fontId="7" fillId="0" borderId="0" xfId="1" applyFont="1" applyFill="1" applyBorder="1" applyAlignment="1">
      <alignment vertical="center"/>
    </xf>
    <xf numFmtId="0" fontId="38" fillId="2" borderId="5" xfId="1" applyFont="1" applyBorder="1" applyAlignment="1">
      <alignment horizontal="center" vertical="center" wrapText="1"/>
    </xf>
    <xf numFmtId="0" fontId="38" fillId="2" borderId="29" xfId="1" applyFont="1" applyBorder="1" applyAlignment="1">
      <alignment horizontal="center" vertical="center" wrapText="1"/>
    </xf>
    <xf numFmtId="0" fontId="38" fillId="2" borderId="30" xfId="1" applyFont="1" applyBorder="1" applyAlignment="1">
      <alignment horizontal="center" vertical="center" wrapText="1"/>
    </xf>
    <xf numFmtId="0" fontId="38" fillId="3" borderId="10" xfId="1" applyFont="1" applyFill="1" applyBorder="1" applyAlignment="1">
      <alignment wrapText="1"/>
    </xf>
    <xf numFmtId="9" fontId="40" fillId="0" borderId="31" xfId="1" applyNumberFormat="1" applyFont="1" applyFill="1" applyBorder="1" applyAlignment="1">
      <alignment horizontal="center" vertical="center" wrapText="1"/>
    </xf>
    <xf numFmtId="4" fontId="40" fillId="0" borderId="31" xfId="0" applyNumberFormat="1" applyFont="1" applyBorder="1" applyAlignment="1">
      <alignment horizontal="right" vertical="center" wrapText="1"/>
    </xf>
    <xf numFmtId="0" fontId="38" fillId="3" borderId="32" xfId="1" applyFont="1" applyFill="1" applyBorder="1" applyAlignment="1">
      <alignment horizontal="left" wrapText="1"/>
    </xf>
    <xf numFmtId="9" fontId="28" fillId="0" borderId="33" xfId="1" applyNumberFormat="1" applyFont="1" applyFill="1" applyBorder="1" applyAlignment="1">
      <alignment horizontal="center" vertical="center" wrapText="1"/>
    </xf>
    <xf numFmtId="0" fontId="38" fillId="3" borderId="31" xfId="1" applyFont="1" applyFill="1" applyBorder="1" applyAlignment="1">
      <alignment wrapText="1"/>
    </xf>
    <xf numFmtId="0" fontId="7" fillId="3" borderId="31" xfId="1" applyFont="1" applyFill="1" applyBorder="1" applyAlignment="1">
      <alignment horizontal="center" vertical="center" wrapText="1"/>
    </xf>
    <xf numFmtId="165" fontId="27" fillId="0" borderId="0" xfId="0" applyNumberFormat="1" applyFont="1" applyBorder="1" applyAlignment="1">
      <alignment horizontal="center" vertical="center" wrapText="1"/>
    </xf>
    <xf numFmtId="4" fontId="27" fillId="0" borderId="0" xfId="0" applyNumberFormat="1" applyFont="1" applyBorder="1" applyAlignment="1">
      <alignment horizontal="right" vertical="center" wrapText="1"/>
    </xf>
    <xf numFmtId="0" fontId="25" fillId="0" borderId="0" xfId="0" applyFont="1" applyBorder="1"/>
    <xf numFmtId="0" fontId="7" fillId="2" borderId="31" xfId="1" applyFont="1" applyBorder="1" applyAlignment="1">
      <alignment horizontal="center" vertical="center" wrapText="1"/>
    </xf>
    <xf numFmtId="0" fontId="7" fillId="3" borderId="31" xfId="1" applyFont="1" applyFill="1" applyBorder="1" applyAlignment="1">
      <alignment horizontal="left" vertical="center" wrapText="1"/>
    </xf>
    <xf numFmtId="0" fontId="2" fillId="7" borderId="31" xfId="0" applyFont="1" applyFill="1" applyBorder="1"/>
    <xf numFmtId="0" fontId="7" fillId="3" borderId="2" xfId="1" applyFont="1" applyFill="1" applyBorder="1" applyAlignment="1">
      <alignment horizontal="center" vertical="center" wrapText="1"/>
    </xf>
    <xf numFmtId="4" fontId="7" fillId="3" borderId="2" xfId="1" applyNumberFormat="1" applyFont="1" applyFill="1" applyBorder="1" applyAlignment="1">
      <alignment horizontal="right" vertical="center" wrapText="1"/>
    </xf>
    <xf numFmtId="10" fontId="7" fillId="3" borderId="8" xfId="1" applyNumberFormat="1" applyFont="1" applyFill="1" applyBorder="1" applyAlignment="1">
      <alignment horizontal="center" vertical="center" wrapText="1"/>
    </xf>
    <xf numFmtId="10" fontId="40" fillId="0" borderId="31" xfId="0" applyNumberFormat="1" applyFont="1" applyBorder="1" applyAlignment="1">
      <alignment horizontal="center" vertical="center" wrapText="1"/>
    </xf>
    <xf numFmtId="0" fontId="38" fillId="3" borderId="2" xfId="1" applyFont="1" applyFill="1" applyBorder="1" applyAlignment="1">
      <alignment horizontal="center" vertical="center" wrapText="1"/>
    </xf>
    <xf numFmtId="165" fontId="41" fillId="0" borderId="31" xfId="0" applyNumberFormat="1" applyFont="1" applyBorder="1" applyAlignment="1">
      <alignment horizontal="center" vertical="center" wrapText="1"/>
    </xf>
    <xf numFmtId="165" fontId="42" fillId="0" borderId="31" xfId="0" applyNumberFormat="1" applyFont="1" applyBorder="1" applyAlignment="1">
      <alignment horizontal="center" vertical="center" wrapText="1"/>
    </xf>
    <xf numFmtId="165" fontId="36" fillId="0" borderId="0" xfId="0" applyNumberFormat="1" applyFont="1" applyBorder="1"/>
    <xf numFmtId="10" fontId="22" fillId="0" borderId="31" xfId="0" applyNumberFormat="1" applyFont="1" applyBorder="1" applyAlignment="1">
      <alignment horizontal="center" vertical="center" wrapText="1"/>
    </xf>
    <xf numFmtId="0" fontId="37" fillId="0" borderId="0" xfId="0" applyFont="1" applyAlignment="1">
      <alignment horizontal="left"/>
    </xf>
    <xf numFmtId="49" fontId="10" fillId="0" borderId="0" xfId="0" applyNumberFormat="1" applyFont="1" applyAlignment="1">
      <alignment horizontal="center" vertical="center" wrapText="1"/>
    </xf>
    <xf numFmtId="165" fontId="22" fillId="0" borderId="31" xfId="0" applyNumberFormat="1" applyFont="1" applyBorder="1" applyAlignment="1">
      <alignment horizontal="center"/>
    </xf>
    <xf numFmtId="0" fontId="7" fillId="3" borderId="31" xfId="1" applyFont="1" applyFill="1" applyBorder="1" applyAlignment="1">
      <alignment horizontal="center" vertical="center" wrapText="1"/>
    </xf>
    <xf numFmtId="0" fontId="7" fillId="7" borderId="31" xfId="1" applyFont="1" applyFill="1" applyBorder="1" applyAlignment="1">
      <alignment horizontal="center" vertical="center" wrapText="1"/>
    </xf>
    <xf numFmtId="4" fontId="30" fillId="0" borderId="31" xfId="0" applyNumberFormat="1" applyFont="1" applyBorder="1" applyAlignment="1">
      <alignment horizontal="right" vertical="center" wrapText="1"/>
    </xf>
    <xf numFmtId="0" fontId="30" fillId="0" borderId="31" xfId="0" applyFont="1" applyBorder="1" applyAlignment="1">
      <alignment horizontal="right" vertical="center" wrapText="1"/>
    </xf>
    <xf numFmtId="164" fontId="22" fillId="0" borderId="31" xfId="2" applyNumberFormat="1" applyFont="1" applyBorder="1" applyAlignment="1">
      <alignment horizontal="right" vertical="center" wrapText="1"/>
    </xf>
    <xf numFmtId="10" fontId="30" fillId="0" borderId="31" xfId="0" applyNumberFormat="1" applyFont="1" applyBorder="1" applyAlignment="1">
      <alignment horizontal="center" vertical="center" wrapText="1"/>
    </xf>
    <xf numFmtId="10" fontId="22" fillId="0" borderId="31" xfId="0" applyNumberFormat="1" applyFont="1" applyBorder="1" applyAlignment="1">
      <alignment horizontal="center" vertical="center" wrapText="1"/>
    </xf>
    <xf numFmtId="165" fontId="13" fillId="0" borderId="31" xfId="0" applyNumberFormat="1" applyFont="1" applyBorder="1" applyAlignment="1">
      <alignment horizontal="center" vertical="center"/>
    </xf>
    <xf numFmtId="166" fontId="7" fillId="5" borderId="18" xfId="2" applyFont="1" applyFill="1" applyBorder="1" applyAlignment="1">
      <alignment horizontal="right" vertical="center" wrapText="1"/>
    </xf>
    <xf numFmtId="166" fontId="7" fillId="5" borderId="19" xfId="2" applyFont="1" applyFill="1" applyBorder="1" applyAlignment="1">
      <alignment horizontal="right" vertical="center" wrapText="1"/>
    </xf>
    <xf numFmtId="166" fontId="7" fillId="5" borderId="21" xfId="2" applyFont="1" applyFill="1" applyBorder="1" applyAlignment="1">
      <alignment horizontal="right" vertical="center" wrapText="1"/>
    </xf>
    <xf numFmtId="0" fontId="7" fillId="6" borderId="22" xfId="1" applyFont="1" applyFill="1" applyBorder="1" applyAlignment="1">
      <alignment horizontal="center" wrapText="1"/>
    </xf>
    <xf numFmtId="0" fontId="7" fillId="6" borderId="23" xfId="1" applyFont="1" applyFill="1" applyBorder="1" applyAlignment="1">
      <alignment horizontal="center" wrapText="1"/>
    </xf>
    <xf numFmtId="0" fontId="7" fillId="6" borderId="24" xfId="1" applyFont="1" applyFill="1" applyBorder="1" applyAlignment="1">
      <alignment horizontal="center" wrapText="1"/>
    </xf>
    <xf numFmtId="166" fontId="7" fillId="6" borderId="25" xfId="2" applyFont="1" applyFill="1" applyBorder="1" applyAlignment="1">
      <alignment horizontal="right" vertical="center" wrapText="1"/>
    </xf>
    <xf numFmtId="166" fontId="7" fillId="6" borderId="23" xfId="2" applyFont="1" applyFill="1" applyBorder="1" applyAlignment="1">
      <alignment horizontal="right" vertical="center" wrapText="1"/>
    </xf>
    <xf numFmtId="166" fontId="7" fillId="6" borderId="26" xfId="2" applyFont="1" applyFill="1" applyBorder="1" applyAlignment="1">
      <alignment horizontal="right" vertical="center" wrapText="1"/>
    </xf>
    <xf numFmtId="0" fontId="38" fillId="7" borderId="34" xfId="1" applyFont="1" applyFill="1" applyBorder="1" applyAlignment="1">
      <alignment horizontal="center" vertical="center" wrapText="1"/>
    </xf>
    <xf numFmtId="0" fontId="38" fillId="7" borderId="0" xfId="1" applyFont="1" applyFill="1" applyBorder="1" applyAlignment="1">
      <alignment horizontal="center" vertical="center" wrapText="1"/>
    </xf>
    <xf numFmtId="0" fontId="38" fillId="3" borderId="2" xfId="1" applyFont="1" applyFill="1" applyBorder="1" applyAlignment="1">
      <alignment horizontal="center" vertical="center" wrapText="1"/>
    </xf>
    <xf numFmtId="0" fontId="38" fillId="3" borderId="27" xfId="1" applyFont="1" applyFill="1" applyBorder="1" applyAlignment="1">
      <alignment horizontal="center" vertical="center" wrapText="1"/>
    </xf>
    <xf numFmtId="4" fontId="40" fillId="0" borderId="33" xfId="0" applyNumberFormat="1" applyFont="1" applyBorder="1" applyAlignment="1">
      <alignment horizontal="right" vertical="center" wrapText="1"/>
    </xf>
    <xf numFmtId="0" fontId="40" fillId="0" borderId="35" xfId="0" applyFont="1" applyBorder="1" applyAlignment="1">
      <alignment horizontal="right" vertical="center" wrapText="1"/>
    </xf>
    <xf numFmtId="10" fontId="40" fillId="0" borderId="33" xfId="0" applyNumberFormat="1" applyFont="1" applyBorder="1" applyAlignment="1">
      <alignment horizontal="center" vertical="center" wrapText="1"/>
    </xf>
    <xf numFmtId="10" fontId="40" fillId="0" borderId="35" xfId="0" applyNumberFormat="1" applyFont="1" applyBorder="1" applyAlignment="1">
      <alignment horizontal="center" vertical="center" wrapText="1"/>
    </xf>
    <xf numFmtId="0" fontId="38" fillId="3" borderId="31" xfId="1" applyFont="1" applyFill="1" applyBorder="1" applyAlignment="1">
      <alignment horizontal="center" vertical="center" wrapText="1"/>
    </xf>
    <xf numFmtId="164" fontId="40" fillId="0" borderId="31" xfId="2" applyNumberFormat="1" applyFont="1" applyBorder="1" applyAlignment="1">
      <alignment horizontal="right" vertical="center" wrapText="1"/>
    </xf>
    <xf numFmtId="10" fontId="40" fillId="0" borderId="31" xfId="0" applyNumberFormat="1" applyFont="1" applyBorder="1" applyAlignment="1">
      <alignment horizontal="center" vertical="center" wrapText="1"/>
    </xf>
    <xf numFmtId="0" fontId="7" fillId="2" borderId="4" xfId="1" applyFont="1" applyBorder="1" applyAlignment="1">
      <alignment horizontal="center" vertical="center" wrapText="1"/>
    </xf>
    <xf numFmtId="0" fontId="7" fillId="2" borderId="7" xfId="1" applyFont="1" applyBorder="1" applyAlignment="1">
      <alignment horizontal="center" vertical="center" wrapText="1"/>
    </xf>
    <xf numFmtId="0" fontId="7" fillId="3" borderId="2" xfId="1" applyFont="1" applyFill="1" applyBorder="1" applyAlignment="1">
      <alignment horizontal="center" vertical="center" wrapText="1"/>
    </xf>
    <xf numFmtId="0" fontId="7" fillId="3" borderId="27" xfId="1" applyFont="1" applyFill="1" applyBorder="1" applyAlignment="1">
      <alignment horizontal="center" vertical="center" wrapText="1"/>
    </xf>
    <xf numFmtId="0" fontId="7" fillId="3" borderId="3" xfId="1" applyFont="1" applyFill="1" applyBorder="1" applyAlignment="1">
      <alignment horizontal="center" vertical="center" wrapText="1"/>
    </xf>
    <xf numFmtId="4" fontId="7" fillId="3" borderId="2" xfId="1" applyNumberFormat="1" applyFont="1" applyFill="1" applyBorder="1" applyAlignment="1">
      <alignment horizontal="right" vertical="center" wrapText="1"/>
    </xf>
    <xf numFmtId="4" fontId="7" fillId="3" borderId="27" xfId="1" applyNumberFormat="1" applyFont="1" applyFill="1" applyBorder="1" applyAlignment="1">
      <alignment horizontal="right" vertical="center" wrapText="1"/>
    </xf>
    <xf numFmtId="4" fontId="7" fillId="3" borderId="3" xfId="1" applyNumberFormat="1" applyFont="1" applyFill="1" applyBorder="1" applyAlignment="1">
      <alignment horizontal="right" vertical="center" wrapText="1"/>
    </xf>
    <xf numFmtId="10" fontId="7" fillId="3" borderId="8" xfId="1" applyNumberFormat="1" applyFont="1" applyFill="1" applyBorder="1" applyAlignment="1">
      <alignment horizontal="center" vertical="center" wrapText="1"/>
    </xf>
    <xf numFmtId="10" fontId="7" fillId="3" borderId="28" xfId="1" applyNumberFormat="1" applyFont="1" applyFill="1" applyBorder="1" applyAlignment="1">
      <alignment horizontal="center" vertical="center" wrapText="1"/>
    </xf>
    <xf numFmtId="10" fontId="7" fillId="3" borderId="9" xfId="1" applyNumberFormat="1" applyFont="1" applyFill="1" applyBorder="1" applyAlignment="1">
      <alignment horizontal="center" vertical="center" wrapText="1"/>
    </xf>
    <xf numFmtId="0" fontId="7" fillId="4" borderId="1" xfId="1" applyFont="1" applyFill="1" applyAlignment="1">
      <alignment horizontal="center" wrapText="1"/>
    </xf>
    <xf numFmtId="4" fontId="7" fillId="4" borderId="10" xfId="1" applyNumberFormat="1" applyFont="1" applyFill="1" applyBorder="1" applyAlignment="1">
      <alignment horizontal="right" vertical="center" wrapText="1"/>
    </xf>
    <xf numFmtId="4" fontId="7" fillId="4" borderId="11" xfId="1" applyNumberFormat="1" applyFont="1" applyFill="1" applyBorder="1" applyAlignment="1">
      <alignment horizontal="right" vertical="center" wrapText="1"/>
    </xf>
    <xf numFmtId="0" fontId="7" fillId="5" borderId="18" xfId="1" applyFont="1" applyFill="1" applyBorder="1" applyAlignment="1">
      <alignment horizontal="center" wrapText="1"/>
    </xf>
    <xf numFmtId="0" fontId="7" fillId="5" borderId="19" xfId="1" applyFont="1" applyFill="1" applyBorder="1" applyAlignment="1">
      <alignment horizontal="center" wrapText="1"/>
    </xf>
    <xf numFmtId="0" fontId="7" fillId="5" borderId="20" xfId="1" applyFont="1" applyFill="1" applyBorder="1" applyAlignment="1">
      <alignment horizontal="center" wrapText="1"/>
    </xf>
    <xf numFmtId="0" fontId="7" fillId="2" borderId="27" xfId="1" applyFont="1" applyBorder="1" applyAlignment="1">
      <alignment horizontal="center" vertical="center" wrapText="1"/>
    </xf>
    <xf numFmtId="0" fontId="7" fillId="2" borderId="3" xfId="1" applyFont="1" applyBorder="1" applyAlignment="1">
      <alignment horizontal="center" vertical="center" wrapText="1"/>
    </xf>
    <xf numFmtId="0" fontId="7" fillId="2" borderId="13" xfId="1" applyFont="1" applyBorder="1" applyAlignment="1">
      <alignment horizontal="center" vertical="center" wrapText="1"/>
    </xf>
    <xf numFmtId="0" fontId="7" fillId="5" borderId="14" xfId="1" applyFont="1" applyFill="1" applyBorder="1" applyAlignment="1">
      <alignment horizontal="center" wrapText="1"/>
    </xf>
    <xf numFmtId="0" fontId="7" fillId="5" borderId="15" xfId="1" applyFont="1" applyFill="1" applyBorder="1" applyAlignment="1">
      <alignment horizontal="center" wrapText="1"/>
    </xf>
    <xf numFmtId="0" fontId="7" fillId="5" borderId="16" xfId="1" applyFont="1" applyFill="1" applyBorder="1" applyAlignment="1">
      <alignment horizontal="center" wrapText="1"/>
    </xf>
    <xf numFmtId="166" fontId="7" fillId="5" borderId="14" xfId="2" applyFont="1" applyFill="1" applyBorder="1" applyAlignment="1">
      <alignment horizontal="right" vertical="center" wrapText="1"/>
    </xf>
    <xf numFmtId="166" fontId="7" fillId="5" borderId="15" xfId="2" applyFont="1" applyFill="1" applyBorder="1" applyAlignment="1">
      <alignment horizontal="right" vertical="center" wrapText="1"/>
    </xf>
    <xf numFmtId="166" fontId="7" fillId="5" borderId="17" xfId="2" applyFont="1" applyFill="1" applyBorder="1" applyAlignment="1">
      <alignment horizontal="right" vertical="center" wrapText="1"/>
    </xf>
    <xf numFmtId="166" fontId="7" fillId="4" borderId="10" xfId="2" applyFont="1" applyFill="1" applyBorder="1" applyAlignment="1">
      <alignment horizontal="right" vertical="center" wrapText="1"/>
    </xf>
    <xf numFmtId="166" fontId="7" fillId="4" borderId="11" xfId="2" applyFont="1" applyFill="1" applyBorder="1" applyAlignment="1">
      <alignment horizontal="right" vertical="center" wrapText="1"/>
    </xf>
  </cellXfs>
  <cellStyles count="3">
    <cellStyle name="Intrare" xfId="1" builtinId="20"/>
    <cellStyle name="Normal" xfId="0" builtinId="0"/>
    <cellStyle name="Virgulă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ă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1"/>
  <sheetViews>
    <sheetView tabSelected="1" zoomScale="86" zoomScaleNormal="86" workbookViewId="0">
      <selection activeCell="C12" sqref="C12"/>
    </sheetView>
  </sheetViews>
  <sheetFormatPr defaultRowHeight="15" x14ac:dyDescent="0.25"/>
  <cols>
    <col min="1" max="1" width="12.42578125" customWidth="1"/>
    <col min="2" max="2" width="12.7109375" customWidth="1"/>
    <col min="3" max="3" width="58" customWidth="1"/>
    <col min="4" max="4" width="24" customWidth="1"/>
    <col min="5" max="5" width="29.5703125" customWidth="1"/>
    <col min="6" max="6" width="24.7109375" customWidth="1"/>
    <col min="7" max="7" width="23.140625" customWidth="1"/>
    <col min="8" max="8" width="13.140625" style="32" customWidth="1"/>
    <col min="9" max="9" width="14.7109375" customWidth="1"/>
    <col min="12" max="12" width="9.140625" customWidth="1"/>
  </cols>
  <sheetData>
    <row r="1" spans="1:9" ht="21" x14ac:dyDescent="0.35">
      <c r="A1" s="105" t="s">
        <v>41</v>
      </c>
      <c r="B1" s="105"/>
      <c r="C1" s="105"/>
      <c r="D1" s="1"/>
      <c r="E1" s="1"/>
      <c r="F1" s="1"/>
      <c r="G1" s="1"/>
    </row>
    <row r="2" spans="1:9" s="23" customFormat="1" ht="58.5" customHeight="1" x14ac:dyDescent="0.35">
      <c r="A2" s="29" t="s">
        <v>43</v>
      </c>
      <c r="B2" s="22"/>
      <c r="C2" s="24"/>
      <c r="D2" s="22"/>
      <c r="E2" s="22"/>
      <c r="F2" s="106" t="s">
        <v>27</v>
      </c>
      <c r="G2" s="106"/>
      <c r="H2" s="32"/>
    </row>
    <row r="3" spans="1:9" s="1" customFormat="1" ht="36.75" customHeight="1" x14ac:dyDescent="0.35">
      <c r="C3" s="16" t="s">
        <v>30</v>
      </c>
      <c r="H3" s="33"/>
    </row>
    <row r="4" spans="1:9" s="65" customFormat="1" ht="101.25" customHeight="1" x14ac:dyDescent="0.25">
      <c r="A4" s="109" t="s">
        <v>28</v>
      </c>
      <c r="B4" s="93" t="s">
        <v>3</v>
      </c>
      <c r="C4" s="93" t="s">
        <v>4</v>
      </c>
      <c r="D4" s="93" t="s">
        <v>5</v>
      </c>
      <c r="E4" s="93" t="s">
        <v>8</v>
      </c>
      <c r="F4" s="93" t="s">
        <v>9</v>
      </c>
      <c r="G4" s="93" t="s">
        <v>13</v>
      </c>
      <c r="H4" s="55"/>
    </row>
    <row r="5" spans="1:9" s="1" customFormat="1" ht="45" customHeight="1" x14ac:dyDescent="0.3">
      <c r="A5" s="109"/>
      <c r="B5" s="89">
        <v>1</v>
      </c>
      <c r="C5" s="18" t="s">
        <v>34</v>
      </c>
      <c r="D5" s="17">
        <v>1</v>
      </c>
      <c r="E5" s="27">
        <v>10000</v>
      </c>
      <c r="F5" s="25">
        <v>10000</v>
      </c>
      <c r="G5" s="104">
        <f>F5/E14</f>
        <v>6.3418043160049795E-3</v>
      </c>
      <c r="H5" s="90"/>
      <c r="I5" s="36"/>
    </row>
    <row r="6" spans="1:9" ht="43.5" customHeight="1" x14ac:dyDescent="0.25">
      <c r="A6" s="109"/>
      <c r="B6" s="108">
        <v>2</v>
      </c>
      <c r="C6" s="94" t="s">
        <v>35</v>
      </c>
      <c r="D6" s="17">
        <v>1</v>
      </c>
      <c r="E6" s="30">
        <v>0</v>
      </c>
      <c r="F6" s="110">
        <f>E7+E8</f>
        <v>210782.96</v>
      </c>
      <c r="G6" s="113">
        <f>F6/E14</f>
        <v>0.13367442854683048</v>
      </c>
      <c r="H6" s="91"/>
      <c r="I6" s="36"/>
    </row>
    <row r="7" spans="1:9" ht="49.5" x14ac:dyDescent="0.25">
      <c r="A7" s="109"/>
      <c r="B7" s="108"/>
      <c r="C7" s="94" t="s">
        <v>36</v>
      </c>
      <c r="D7" s="17" t="s">
        <v>16</v>
      </c>
      <c r="E7" s="53">
        <v>140782.96</v>
      </c>
      <c r="F7" s="111"/>
      <c r="G7" s="113"/>
      <c r="H7" s="90"/>
      <c r="I7" s="60"/>
    </row>
    <row r="8" spans="1:9" ht="45" customHeight="1" x14ac:dyDescent="0.25">
      <c r="A8" s="109"/>
      <c r="B8" s="108"/>
      <c r="C8" s="94" t="s">
        <v>37</v>
      </c>
      <c r="D8" s="74">
        <v>1</v>
      </c>
      <c r="E8" s="27">
        <v>70000</v>
      </c>
      <c r="F8" s="111"/>
      <c r="G8" s="113"/>
      <c r="H8" s="90"/>
      <c r="I8" s="36"/>
    </row>
    <row r="9" spans="1:9" ht="42.75" customHeight="1" x14ac:dyDescent="0.3">
      <c r="A9" s="109"/>
      <c r="B9" s="108">
        <v>6</v>
      </c>
      <c r="C9" s="18" t="s">
        <v>33</v>
      </c>
      <c r="D9" s="17" t="s">
        <v>39</v>
      </c>
      <c r="E9" s="28">
        <v>364222.43</v>
      </c>
      <c r="F9" s="112">
        <f>E9+E10+E11+E12</f>
        <v>1040688.1000000001</v>
      </c>
      <c r="G9" s="114">
        <f>F9/E14</f>
        <v>0.65998402841950221</v>
      </c>
      <c r="H9" s="90"/>
      <c r="I9" s="59"/>
    </row>
    <row r="10" spans="1:9" ht="42.75" customHeight="1" x14ac:dyDescent="0.3">
      <c r="A10" s="109"/>
      <c r="B10" s="108"/>
      <c r="C10" s="18" t="s">
        <v>32</v>
      </c>
      <c r="D10" s="17" t="s">
        <v>40</v>
      </c>
      <c r="E10" s="28">
        <v>532588.81000000006</v>
      </c>
      <c r="F10" s="112"/>
      <c r="G10" s="114"/>
      <c r="H10" s="90"/>
      <c r="I10" s="36"/>
    </row>
    <row r="11" spans="1:9" ht="49.5" x14ac:dyDescent="0.3">
      <c r="A11" s="109"/>
      <c r="B11" s="108"/>
      <c r="C11" s="18" t="s">
        <v>31</v>
      </c>
      <c r="D11" s="17" t="s">
        <v>40</v>
      </c>
      <c r="E11" s="53">
        <v>62096.06</v>
      </c>
      <c r="F11" s="112"/>
      <c r="G11" s="114"/>
      <c r="H11" s="90"/>
      <c r="I11" s="36"/>
    </row>
    <row r="12" spans="1:9" ht="43.5" customHeight="1" x14ac:dyDescent="0.3">
      <c r="A12" s="109"/>
      <c r="B12" s="108"/>
      <c r="C12" s="18" t="s">
        <v>25</v>
      </c>
      <c r="D12" s="17" t="s">
        <v>40</v>
      </c>
      <c r="E12" s="28">
        <v>81780.800000000003</v>
      </c>
      <c r="F12" s="112"/>
      <c r="G12" s="114"/>
      <c r="H12" s="90"/>
      <c r="I12" s="36"/>
    </row>
    <row r="13" spans="1:9" ht="29.25" customHeight="1" x14ac:dyDescent="0.3">
      <c r="A13" s="95"/>
      <c r="B13" s="75"/>
      <c r="C13" s="19" t="s">
        <v>38</v>
      </c>
      <c r="D13" s="20"/>
      <c r="E13" s="107">
        <v>315367.25</v>
      </c>
      <c r="F13" s="107"/>
      <c r="G13" s="21">
        <f>E13/E14</f>
        <v>0.19999973871766213</v>
      </c>
      <c r="H13" s="92"/>
    </row>
    <row r="14" spans="1:9" ht="18" x14ac:dyDescent="0.35">
      <c r="A14" s="54"/>
      <c r="B14" s="54"/>
      <c r="C14" s="76" t="s">
        <v>29</v>
      </c>
      <c r="D14" s="77"/>
      <c r="E14" s="103">
        <f>SUM(E5:E13)</f>
        <v>1576838.3100000003</v>
      </c>
      <c r="F14" s="77"/>
      <c r="G14" s="78"/>
    </row>
    <row r="15" spans="1:9" x14ac:dyDescent="0.25">
      <c r="A15" s="1"/>
      <c r="B15" s="1"/>
      <c r="C15" s="1"/>
      <c r="D15" s="1"/>
      <c r="E15" s="1"/>
      <c r="F15" s="1"/>
      <c r="G15" s="1"/>
    </row>
    <row r="16" spans="1:9" x14ac:dyDescent="0.25">
      <c r="B16" s="13"/>
      <c r="C16" s="13"/>
    </row>
    <row r="17" spans="1:8" x14ac:dyDescent="0.25">
      <c r="B17" s="13"/>
      <c r="C17" s="56"/>
      <c r="E17" s="31"/>
    </row>
    <row r="18" spans="1:8" x14ac:dyDescent="0.25">
      <c r="B18" s="13"/>
      <c r="C18" s="56"/>
    </row>
    <row r="19" spans="1:8" x14ac:dyDescent="0.25">
      <c r="B19" s="13"/>
      <c r="C19" s="56"/>
      <c r="E19" s="37"/>
    </row>
    <row r="20" spans="1:8" ht="18" x14ac:dyDescent="0.3">
      <c r="A20" s="2"/>
      <c r="B20" s="57"/>
      <c r="C20" s="57"/>
      <c r="D20" s="58"/>
      <c r="E20" s="38"/>
      <c r="F20" s="3"/>
      <c r="G20" s="3"/>
      <c r="H20" s="33"/>
    </row>
    <row r="21" spans="1:8" x14ac:dyDescent="0.25">
      <c r="B21" s="13"/>
      <c r="C21" s="13"/>
    </row>
  </sheetData>
  <mergeCells count="10">
    <mergeCell ref="A1:C1"/>
    <mergeCell ref="F2:G2"/>
    <mergeCell ref="E13:F13"/>
    <mergeCell ref="B6:B8"/>
    <mergeCell ref="B9:B12"/>
    <mergeCell ref="A4:A12"/>
    <mergeCell ref="F6:F8"/>
    <mergeCell ref="F9:F12"/>
    <mergeCell ref="G6:G8"/>
    <mergeCell ref="G9:G12"/>
  </mergeCells>
  <pageMargins left="0.25" right="0.25" top="0.75" bottom="0.75" header="0.3" footer="0.3"/>
  <pageSetup paperSize="9" scale="7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10EB4C-0992-4587-A7B8-FC01B1A7340A}">
  <dimension ref="A1:H44"/>
  <sheetViews>
    <sheetView workbookViewId="0">
      <selection activeCell="A2" sqref="A2"/>
    </sheetView>
  </sheetViews>
  <sheetFormatPr defaultRowHeight="15" x14ac:dyDescent="0.25"/>
  <cols>
    <col min="1" max="1" width="12.28515625" style="52" customWidth="1"/>
    <col min="2" max="2" width="10.28515625" style="52" customWidth="1"/>
    <col min="3" max="3" width="47.85546875" customWidth="1"/>
    <col min="4" max="4" width="16.7109375" style="52" customWidth="1"/>
    <col min="5" max="5" width="18.85546875" style="52" customWidth="1"/>
    <col min="6" max="6" width="16.5703125" style="52" customWidth="1"/>
    <col min="7" max="7" width="11" style="52" customWidth="1"/>
    <col min="8" max="8" width="9.140625" style="52"/>
  </cols>
  <sheetData>
    <row r="1" spans="1:7" ht="21" x14ac:dyDescent="0.35">
      <c r="A1" s="105" t="s">
        <v>41</v>
      </c>
      <c r="B1" s="105"/>
      <c r="C1" s="105"/>
      <c r="F1" s="106" t="s">
        <v>27</v>
      </c>
    </row>
    <row r="2" spans="1:7" s="52" customFormat="1" ht="36.75" customHeight="1" x14ac:dyDescent="0.25">
      <c r="A2" s="29" t="s">
        <v>44</v>
      </c>
      <c r="B2" s="72"/>
      <c r="C2" s="73"/>
      <c r="D2" s="72"/>
      <c r="E2" s="72"/>
      <c r="F2" s="106"/>
      <c r="G2" s="72"/>
    </row>
    <row r="3" spans="1:7" ht="3.75" customHeight="1" x14ac:dyDescent="0.3">
      <c r="A3" s="79"/>
      <c r="B3" s="61"/>
      <c r="C3" s="44"/>
      <c r="D3" s="61"/>
      <c r="E3" s="61"/>
      <c r="G3" s="61"/>
    </row>
    <row r="4" spans="1:7" ht="4.5" hidden="1" customHeight="1" x14ac:dyDescent="0.3">
      <c r="A4" s="153" t="s">
        <v>0</v>
      </c>
      <c r="B4" s="8" t="s">
        <v>1</v>
      </c>
      <c r="C4" s="46" t="s">
        <v>2</v>
      </c>
      <c r="D4" s="8" t="s">
        <v>10</v>
      </c>
      <c r="E4" s="62"/>
      <c r="G4" s="61"/>
    </row>
    <row r="5" spans="1:7" ht="16.5" hidden="1" x14ac:dyDescent="0.3">
      <c r="A5" s="154"/>
      <c r="B5" s="7">
        <v>276.75</v>
      </c>
      <c r="C5" s="48">
        <v>24125</v>
      </c>
      <c r="D5" s="63">
        <f>985.37*B5+19.84*C5</f>
        <v>751341.14749999996</v>
      </c>
      <c r="E5" s="62"/>
      <c r="F5" s="12"/>
      <c r="G5" s="61"/>
    </row>
    <row r="6" spans="1:7" ht="16.5" hidden="1" x14ac:dyDescent="0.3">
      <c r="A6" s="61"/>
      <c r="B6" s="61"/>
      <c r="C6" s="44"/>
      <c r="D6" s="61"/>
      <c r="E6" s="61"/>
      <c r="F6" s="64"/>
      <c r="G6" s="61"/>
    </row>
    <row r="7" spans="1:7" ht="16.5" hidden="1" x14ac:dyDescent="0.3">
      <c r="A7" s="61"/>
      <c r="B7" s="61"/>
      <c r="C7" s="44"/>
      <c r="D7" s="61"/>
      <c r="E7" s="61"/>
      <c r="F7" s="61"/>
      <c r="G7" s="61"/>
    </row>
    <row r="8" spans="1:7" s="52" customFormat="1" ht="132" hidden="1" x14ac:dyDescent="0.25">
      <c r="A8" s="136" t="s">
        <v>12</v>
      </c>
      <c r="B8" s="4" t="s">
        <v>3</v>
      </c>
      <c r="C8" s="4" t="s">
        <v>4</v>
      </c>
      <c r="D8" s="4" t="s">
        <v>5</v>
      </c>
      <c r="E8" s="4" t="s">
        <v>8</v>
      </c>
      <c r="F8" s="4" t="s">
        <v>9</v>
      </c>
      <c r="G8" s="5" t="s">
        <v>13</v>
      </c>
    </row>
    <row r="9" spans="1:7" ht="33" hidden="1" x14ac:dyDescent="0.3">
      <c r="A9" s="137"/>
      <c r="B9" s="96">
        <v>1</v>
      </c>
      <c r="C9" s="39" t="s">
        <v>18</v>
      </c>
      <c r="D9" s="6">
        <v>1</v>
      </c>
      <c r="E9" s="97">
        <v>10000</v>
      </c>
      <c r="F9" s="97">
        <f>E9</f>
        <v>10000</v>
      </c>
      <c r="G9" s="98">
        <f>F9/E18</f>
        <v>1.3309535883174219E-2</v>
      </c>
    </row>
    <row r="10" spans="1:7" ht="33" hidden="1" x14ac:dyDescent="0.3">
      <c r="A10" s="137"/>
      <c r="B10" s="138">
        <v>2</v>
      </c>
      <c r="C10" s="49" t="s">
        <v>19</v>
      </c>
      <c r="D10" s="40">
        <v>1</v>
      </c>
      <c r="E10" s="11">
        <v>30000</v>
      </c>
      <c r="F10" s="141">
        <f>E10+E11+E12</f>
        <v>146073</v>
      </c>
      <c r="G10" s="144">
        <f>F10/E18</f>
        <v>0.19441638350629076</v>
      </c>
    </row>
    <row r="11" spans="1:7" ht="49.5" hidden="1" x14ac:dyDescent="0.3">
      <c r="A11" s="137"/>
      <c r="B11" s="139"/>
      <c r="C11" s="49" t="s">
        <v>20</v>
      </c>
      <c r="D11" s="41" t="s">
        <v>16</v>
      </c>
      <c r="E11" s="14">
        <f>36073+50000</f>
        <v>86073</v>
      </c>
      <c r="F11" s="142"/>
      <c r="G11" s="145"/>
    </row>
    <row r="12" spans="1:7" ht="49.5" hidden="1" x14ac:dyDescent="0.3">
      <c r="A12" s="137"/>
      <c r="B12" s="140"/>
      <c r="C12" s="49" t="s">
        <v>21</v>
      </c>
      <c r="D12" s="40">
        <v>1</v>
      </c>
      <c r="E12" s="14">
        <v>30000</v>
      </c>
      <c r="F12" s="143"/>
      <c r="G12" s="146"/>
    </row>
    <row r="13" spans="1:7" ht="49.5" hidden="1" x14ac:dyDescent="0.3">
      <c r="A13" s="137"/>
      <c r="B13" s="138">
        <v>6</v>
      </c>
      <c r="C13" s="39" t="s">
        <v>22</v>
      </c>
      <c r="D13" s="41" t="s">
        <v>17</v>
      </c>
      <c r="E13" s="15">
        <v>100000</v>
      </c>
      <c r="F13" s="141">
        <f>E13+E14+E15+E16</f>
        <v>445000</v>
      </c>
      <c r="G13" s="144">
        <f>F13/E18</f>
        <v>0.59227434680125268</v>
      </c>
    </row>
    <row r="14" spans="1:7" ht="33" hidden="1" x14ac:dyDescent="0.3">
      <c r="A14" s="137"/>
      <c r="B14" s="139"/>
      <c r="C14" s="39" t="s">
        <v>23</v>
      </c>
      <c r="D14" s="6" t="s">
        <v>26</v>
      </c>
      <c r="E14" s="15">
        <f>50000+225000</f>
        <v>275000</v>
      </c>
      <c r="F14" s="142"/>
      <c r="G14" s="145"/>
    </row>
    <row r="15" spans="1:7" ht="49.5" hidden="1" x14ac:dyDescent="0.3">
      <c r="A15" s="137"/>
      <c r="B15" s="139"/>
      <c r="C15" s="39" t="s">
        <v>24</v>
      </c>
      <c r="D15" s="6" t="s">
        <v>26</v>
      </c>
      <c r="E15" s="15">
        <v>15000</v>
      </c>
      <c r="F15" s="142"/>
      <c r="G15" s="145"/>
    </row>
    <row r="16" spans="1:7" ht="49.5" hidden="1" x14ac:dyDescent="0.3">
      <c r="A16" s="137"/>
      <c r="B16" s="140"/>
      <c r="C16" s="39" t="s">
        <v>25</v>
      </c>
      <c r="D16" s="6" t="s">
        <v>26</v>
      </c>
      <c r="E16" s="15">
        <v>55000</v>
      </c>
      <c r="F16" s="143"/>
      <c r="G16" s="146"/>
    </row>
    <row r="17" spans="1:7" ht="16.5" hidden="1" x14ac:dyDescent="0.3">
      <c r="A17" s="137"/>
      <c r="B17" s="147" t="s">
        <v>14</v>
      </c>
      <c r="C17" s="147"/>
      <c r="D17" s="9"/>
      <c r="E17" s="162">
        <v>150268</v>
      </c>
      <c r="F17" s="163"/>
      <c r="G17" s="10">
        <f>E17/E18</f>
        <v>0.19999973380928235</v>
      </c>
    </row>
    <row r="18" spans="1:7" ht="5.25" hidden="1" customHeight="1" thickBot="1" x14ac:dyDescent="0.35">
      <c r="A18" s="155"/>
      <c r="B18" s="156" t="s">
        <v>6</v>
      </c>
      <c r="C18" s="157"/>
      <c r="D18" s="158"/>
      <c r="E18" s="159">
        <f>F9+F10+F13+E17</f>
        <v>751341</v>
      </c>
      <c r="F18" s="160"/>
      <c r="G18" s="161"/>
    </row>
    <row r="19" spans="1:7" s="52" customFormat="1" ht="132" hidden="1" x14ac:dyDescent="0.25">
      <c r="A19" s="136" t="s">
        <v>15</v>
      </c>
      <c r="B19" s="4" t="s">
        <v>3</v>
      </c>
      <c r="C19" s="4" t="s">
        <v>4</v>
      </c>
      <c r="D19" s="4" t="s">
        <v>5</v>
      </c>
      <c r="E19" s="4" t="s">
        <v>8</v>
      </c>
      <c r="F19" s="4" t="s">
        <v>9</v>
      </c>
      <c r="G19" s="5" t="s">
        <v>13</v>
      </c>
    </row>
    <row r="20" spans="1:7" ht="33" hidden="1" x14ac:dyDescent="0.3">
      <c r="A20" s="137"/>
      <c r="B20" s="96">
        <v>1</v>
      </c>
      <c r="C20" s="50" t="s">
        <v>18</v>
      </c>
      <c r="D20" s="6">
        <v>1</v>
      </c>
      <c r="E20" s="42">
        <v>9044.5</v>
      </c>
      <c r="F20" s="97">
        <f>E20</f>
        <v>9044.5</v>
      </c>
      <c r="G20" s="98">
        <f>F20/E29</f>
        <v>1.3309537008378379E-2</v>
      </c>
    </row>
    <row r="21" spans="1:7" ht="33" hidden="1" x14ac:dyDescent="0.3">
      <c r="A21" s="137"/>
      <c r="B21" s="138">
        <v>2</v>
      </c>
      <c r="C21" s="49" t="s">
        <v>19</v>
      </c>
      <c r="D21" s="40">
        <v>1</v>
      </c>
      <c r="E21" s="42">
        <v>27133.49</v>
      </c>
      <c r="F21" s="141">
        <f>E21+E22+E23</f>
        <v>132115.82</v>
      </c>
      <c r="G21" s="144">
        <f>F21/E29</f>
        <v>0.19441653996155195</v>
      </c>
    </row>
    <row r="22" spans="1:7" ht="49.5" hidden="1" x14ac:dyDescent="0.3">
      <c r="A22" s="137"/>
      <c r="B22" s="139"/>
      <c r="C22" s="49" t="s">
        <v>20</v>
      </c>
      <c r="D22" s="41" t="s">
        <v>16</v>
      </c>
      <c r="E22" s="43">
        <f>32626.35+52355.98</f>
        <v>84982.33</v>
      </c>
      <c r="F22" s="142"/>
      <c r="G22" s="145"/>
    </row>
    <row r="23" spans="1:7" ht="49.5" hidden="1" x14ac:dyDescent="0.3">
      <c r="A23" s="137"/>
      <c r="B23" s="140"/>
      <c r="C23" s="49" t="s">
        <v>21</v>
      </c>
      <c r="D23" s="40">
        <v>1</v>
      </c>
      <c r="E23" s="43">
        <v>20000</v>
      </c>
      <c r="F23" s="143"/>
      <c r="G23" s="146"/>
    </row>
    <row r="24" spans="1:7" ht="49.5" hidden="1" x14ac:dyDescent="0.3">
      <c r="A24" s="137"/>
      <c r="B24" s="138">
        <v>6</v>
      </c>
      <c r="C24" s="50" t="s">
        <v>22</v>
      </c>
      <c r="D24" s="41" t="s">
        <v>17</v>
      </c>
      <c r="E24" s="43">
        <v>64168.66</v>
      </c>
      <c r="F24" s="141">
        <f>E24+E25+E26+E27</f>
        <v>402480.14</v>
      </c>
      <c r="G24" s="144">
        <f>F24/E29</f>
        <v>0.59227423500108478</v>
      </c>
    </row>
    <row r="25" spans="1:7" ht="33" hidden="1" x14ac:dyDescent="0.3">
      <c r="A25" s="137"/>
      <c r="B25" s="139"/>
      <c r="C25" s="50" t="s">
        <v>23</v>
      </c>
      <c r="D25" s="6" t="s">
        <v>26</v>
      </c>
      <c r="E25" s="43">
        <f>45222.49+229777.51</f>
        <v>275000</v>
      </c>
      <c r="F25" s="142"/>
      <c r="G25" s="145"/>
    </row>
    <row r="26" spans="1:7" ht="49.5" hidden="1" x14ac:dyDescent="0.3">
      <c r="A26" s="137"/>
      <c r="B26" s="139"/>
      <c r="C26" s="50" t="s">
        <v>24</v>
      </c>
      <c r="D26" s="6" t="s">
        <v>26</v>
      </c>
      <c r="E26" s="43">
        <v>5000.9799999999996</v>
      </c>
      <c r="F26" s="142"/>
      <c r="G26" s="145"/>
    </row>
    <row r="27" spans="1:7" ht="49.5" hidden="1" x14ac:dyDescent="0.3">
      <c r="A27" s="137"/>
      <c r="B27" s="140"/>
      <c r="C27" s="50" t="s">
        <v>25</v>
      </c>
      <c r="D27" s="6" t="s">
        <v>26</v>
      </c>
      <c r="E27" s="43">
        <f>9044.5+49266</f>
        <v>58310.5</v>
      </c>
      <c r="F27" s="143"/>
      <c r="G27" s="146"/>
    </row>
    <row r="28" spans="1:7" ht="16.5" hidden="1" x14ac:dyDescent="0.3">
      <c r="A28" s="137"/>
      <c r="B28" s="147" t="s">
        <v>38</v>
      </c>
      <c r="C28" s="147"/>
      <c r="D28" s="9"/>
      <c r="E28" s="148">
        <v>135909.85</v>
      </c>
      <c r="F28" s="149"/>
      <c r="G28" s="10">
        <f>E28/E29</f>
        <v>0.19999968802898496</v>
      </c>
    </row>
    <row r="29" spans="1:7" ht="16.5" hidden="1" x14ac:dyDescent="0.3">
      <c r="A29" s="137"/>
      <c r="B29" s="150" t="s">
        <v>7</v>
      </c>
      <c r="C29" s="151"/>
      <c r="D29" s="152"/>
      <c r="E29" s="116">
        <f>F20+F21+F24+E28</f>
        <v>679550.30999999994</v>
      </c>
      <c r="F29" s="117"/>
      <c r="G29" s="118"/>
    </row>
    <row r="30" spans="1:7" ht="17.25" hidden="1" thickBot="1" x14ac:dyDescent="0.35">
      <c r="A30" s="119" t="s">
        <v>11</v>
      </c>
      <c r="B30" s="120"/>
      <c r="C30" s="120"/>
      <c r="D30" s="121"/>
      <c r="E30" s="122">
        <f>E18+E29</f>
        <v>1430891.31</v>
      </c>
      <c r="F30" s="123"/>
      <c r="G30" s="124"/>
    </row>
    <row r="31" spans="1:7" ht="16.5" hidden="1" x14ac:dyDescent="0.3">
      <c r="A31" s="62"/>
      <c r="B31" s="62"/>
      <c r="C31" s="47"/>
      <c r="D31" s="62"/>
      <c r="E31" s="62"/>
      <c r="F31" s="62"/>
      <c r="G31" s="62"/>
    </row>
    <row r="32" spans="1:7" ht="24" thickBot="1" x14ac:dyDescent="0.4">
      <c r="A32" s="65"/>
      <c r="B32" s="65"/>
      <c r="C32" s="16" t="s">
        <v>30</v>
      </c>
      <c r="D32" s="65"/>
      <c r="E32" s="65"/>
      <c r="F32" s="65"/>
      <c r="G32" s="65"/>
    </row>
    <row r="33" spans="1:7" s="52" customFormat="1" ht="105" x14ac:dyDescent="0.25">
      <c r="A33" s="125" t="s">
        <v>28</v>
      </c>
      <c r="B33" s="80" t="s">
        <v>3</v>
      </c>
      <c r="C33" s="80" t="s">
        <v>4</v>
      </c>
      <c r="D33" s="81" t="s">
        <v>5</v>
      </c>
      <c r="E33" s="81" t="s">
        <v>8</v>
      </c>
      <c r="F33" s="81" t="s">
        <v>9</v>
      </c>
      <c r="G33" s="82" t="s">
        <v>42</v>
      </c>
    </row>
    <row r="34" spans="1:7" ht="30" x14ac:dyDescent="0.3">
      <c r="A34" s="125"/>
      <c r="B34" s="100">
        <v>1</v>
      </c>
      <c r="C34" s="83" t="s">
        <v>34</v>
      </c>
      <c r="D34" s="84">
        <f>D9</f>
        <v>1</v>
      </c>
      <c r="E34" s="34">
        <v>10000</v>
      </c>
      <c r="F34" s="85">
        <v>10000</v>
      </c>
      <c r="G34" s="99">
        <f>F34/E43</f>
        <v>6.9886510108164678E-3</v>
      </c>
    </row>
    <row r="35" spans="1:7" ht="30" x14ac:dyDescent="0.3">
      <c r="A35" s="125"/>
      <c r="B35" s="127">
        <v>2</v>
      </c>
      <c r="C35" s="86" t="s">
        <v>35</v>
      </c>
      <c r="D35" s="84">
        <f t="shared" ref="D35:D41" si="0">D10</f>
        <v>1</v>
      </c>
      <c r="E35" s="34">
        <v>0</v>
      </c>
      <c r="F35" s="129">
        <v>210782.96</v>
      </c>
      <c r="G35" s="131">
        <f>F35/E43</f>
        <v>0.14730885464668869</v>
      </c>
    </row>
    <row r="36" spans="1:7" ht="45" x14ac:dyDescent="0.3">
      <c r="A36" s="125"/>
      <c r="B36" s="128"/>
      <c r="C36" s="86" t="s">
        <v>36</v>
      </c>
      <c r="D36" s="84" t="str">
        <f t="shared" si="0"/>
        <v>50%, 70%, 90%</v>
      </c>
      <c r="E36" s="34">
        <v>140782.96</v>
      </c>
      <c r="F36" s="130"/>
      <c r="G36" s="132"/>
    </row>
    <row r="37" spans="1:7" ht="30" x14ac:dyDescent="0.3">
      <c r="A37" s="125"/>
      <c r="B37" s="128"/>
      <c r="C37" s="86" t="s">
        <v>37</v>
      </c>
      <c r="D37" s="87">
        <f t="shared" si="0"/>
        <v>1</v>
      </c>
      <c r="E37" s="35">
        <v>70000</v>
      </c>
      <c r="F37" s="130"/>
      <c r="G37" s="132"/>
    </row>
    <row r="38" spans="1:7" ht="45" x14ac:dyDescent="0.3">
      <c r="A38" s="126"/>
      <c r="B38" s="133">
        <v>6</v>
      </c>
      <c r="C38" s="88" t="s">
        <v>33</v>
      </c>
      <c r="D38" s="84" t="str">
        <f t="shared" si="0"/>
        <v>70%,  90%</v>
      </c>
      <c r="E38" s="34">
        <v>240619.02</v>
      </c>
      <c r="F38" s="134">
        <v>923930.5</v>
      </c>
      <c r="G38" s="135">
        <f>F38/E43</f>
        <v>0.6457027822749164</v>
      </c>
    </row>
    <row r="39" spans="1:7" ht="30" x14ac:dyDescent="0.3">
      <c r="A39" s="126"/>
      <c r="B39" s="133"/>
      <c r="C39" s="88" t="s">
        <v>32</v>
      </c>
      <c r="D39" s="84" t="str">
        <f t="shared" si="0"/>
        <v>90%,100%</v>
      </c>
      <c r="E39" s="102">
        <v>533844</v>
      </c>
      <c r="F39" s="134"/>
      <c r="G39" s="135"/>
    </row>
    <row r="40" spans="1:7" ht="45" x14ac:dyDescent="0.3">
      <c r="A40" s="126"/>
      <c r="B40" s="133"/>
      <c r="C40" s="88" t="s">
        <v>31</v>
      </c>
      <c r="D40" s="84" t="str">
        <f t="shared" si="0"/>
        <v>90%,100%</v>
      </c>
      <c r="E40" s="101">
        <v>62096.06</v>
      </c>
      <c r="F40" s="134"/>
      <c r="G40" s="135"/>
    </row>
    <row r="41" spans="1:7" ht="30" x14ac:dyDescent="0.3">
      <c r="A41" s="126"/>
      <c r="B41" s="133"/>
      <c r="C41" s="88" t="s">
        <v>25</v>
      </c>
      <c r="D41" s="84" t="str">
        <f t="shared" si="0"/>
        <v>90%,100%</v>
      </c>
      <c r="E41" s="101">
        <v>87371.42</v>
      </c>
      <c r="F41" s="134"/>
      <c r="G41" s="135"/>
    </row>
    <row r="42" spans="1:7" ht="16.5" x14ac:dyDescent="0.3">
      <c r="A42" s="68"/>
      <c r="B42" s="69"/>
      <c r="C42" s="51" t="str">
        <f>B28</f>
        <v>Cheltuieli de funcționare și animare</v>
      </c>
      <c r="D42" s="66"/>
      <c r="E42" s="115">
        <f>E17+E28</f>
        <v>286177.84999999998</v>
      </c>
      <c r="F42" s="115"/>
      <c r="G42" s="67">
        <f>E42/E43</f>
        <v>0.19999971206757833</v>
      </c>
    </row>
    <row r="43" spans="1:7" ht="18" x14ac:dyDescent="0.35">
      <c r="A43" s="70"/>
      <c r="B43" s="70"/>
      <c r="C43" s="26" t="s">
        <v>29</v>
      </c>
      <c r="D43" s="70"/>
      <c r="E43" s="71">
        <f>SUM(E34:E42)</f>
        <v>1430891.31</v>
      </c>
      <c r="F43" s="70"/>
    </row>
    <row r="44" spans="1:7" x14ac:dyDescent="0.25">
      <c r="C44" s="45"/>
    </row>
  </sheetData>
  <mergeCells count="35">
    <mergeCell ref="A1:C1"/>
    <mergeCell ref="F1:F2"/>
    <mergeCell ref="A4:A5"/>
    <mergeCell ref="A8:A18"/>
    <mergeCell ref="B10:B12"/>
    <mergeCell ref="F10:F12"/>
    <mergeCell ref="B18:D18"/>
    <mergeCell ref="E18:G18"/>
    <mergeCell ref="G10:G12"/>
    <mergeCell ref="B13:B16"/>
    <mergeCell ref="F13:F16"/>
    <mergeCell ref="G13:G16"/>
    <mergeCell ref="B17:C17"/>
    <mergeCell ref="E17:F17"/>
    <mergeCell ref="F24:F27"/>
    <mergeCell ref="G24:G27"/>
    <mergeCell ref="B28:C28"/>
    <mergeCell ref="E28:F28"/>
    <mergeCell ref="B29:D29"/>
    <mergeCell ref="E42:F42"/>
    <mergeCell ref="E29:G29"/>
    <mergeCell ref="A30:D30"/>
    <mergeCell ref="E30:G30"/>
    <mergeCell ref="A33:A41"/>
    <mergeCell ref="B35:B37"/>
    <mergeCell ref="F35:F37"/>
    <mergeCell ref="G35:G37"/>
    <mergeCell ref="B38:B41"/>
    <mergeCell ref="F38:F41"/>
    <mergeCell ref="G38:G41"/>
    <mergeCell ref="A19:A29"/>
    <mergeCell ref="B21:B23"/>
    <mergeCell ref="F21:F23"/>
    <mergeCell ref="G21:G23"/>
    <mergeCell ref="B24:B27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Foi de lucru</vt:lpstr>
      </vt:variant>
      <vt:variant>
        <vt:i4>2</vt:i4>
      </vt:variant>
      <vt:variant>
        <vt:lpstr>Zone denumite</vt:lpstr>
      </vt:variant>
      <vt:variant>
        <vt:i4>1</vt:i4>
      </vt:variant>
    </vt:vector>
  </HeadingPairs>
  <TitlesOfParts>
    <vt:vector size="3" baseType="lpstr">
      <vt:lpstr>V7</vt:lpstr>
      <vt:lpstr>V6</vt:lpstr>
      <vt:lpstr>'V7'!Zona_de_imprimat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Anca Vasilache</dc:creator>
  <cp:lastModifiedBy>GABI</cp:lastModifiedBy>
  <cp:lastPrinted>2021-07-14T06:50:05Z</cp:lastPrinted>
  <dcterms:created xsi:type="dcterms:W3CDTF">2016-01-12T11:18:24Z</dcterms:created>
  <dcterms:modified xsi:type="dcterms:W3CDTF">2021-07-20T12:22:39Z</dcterms:modified>
</cp:coreProperties>
</file>